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bo\Desktop\"/>
    </mc:Choice>
  </mc:AlternateContent>
  <xr:revisionPtr revIDLastSave="0" documentId="8_{8F3A5E85-0EB5-4EBB-8E1A-20AF430470F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4" i="1" l="1"/>
  <c r="H202" i="1"/>
  <c r="H204" i="1" s="1"/>
  <c r="F202" i="1"/>
  <c r="D202" i="1"/>
  <c r="D204" i="1" s="1"/>
  <c r="H142" i="1"/>
  <c r="F142" i="1"/>
  <c r="D142" i="1"/>
  <c r="H117" i="1"/>
  <c r="J22" i="1"/>
  <c r="J21" i="1"/>
  <c r="J24" i="1" l="1"/>
  <c r="H121" i="1"/>
  <c r="H124" i="1" s="1"/>
  <c r="D146" i="1" s="1"/>
  <c r="H215" i="1"/>
  <c r="F215" i="1"/>
  <c r="D215" i="1"/>
  <c r="D208" i="1" l="1"/>
  <c r="F208" i="1" s="1"/>
  <c r="H208" i="1" s="1"/>
  <c r="F146" i="1"/>
  <c r="D148" i="1"/>
  <c r="D213" i="1" s="1"/>
  <c r="D217" i="1" s="1"/>
  <c r="H146" i="1" l="1"/>
  <c r="H148" i="1" s="1"/>
  <c r="F148" i="1"/>
</calcChain>
</file>

<file path=xl/sharedStrings.xml><?xml version="1.0" encoding="utf-8"?>
<sst xmlns="http://schemas.openxmlformats.org/spreadsheetml/2006/main" count="143" uniqueCount="123">
  <si>
    <t>Gegenstand:</t>
  </si>
  <si>
    <t>Prüfung der Umsatzeinbrüche April und Mai 2020 im Vergleich zum Vorjahr</t>
  </si>
  <si>
    <t>Aufstellung der Fixkosten</t>
  </si>
  <si>
    <t>anhand BWA und Querverprobung durch Umsatzsteuervoranmeldungen</t>
  </si>
  <si>
    <t>Prognose der Umsätze Juni, Juli und August</t>
  </si>
  <si>
    <t>I. Voraussetzungen</t>
  </si>
  <si>
    <t xml:space="preserve">Prüfung der Voraussetzungen zum Erhalt der Soforthilfe 2 </t>
  </si>
  <si>
    <t>Umsatzeinburch von mehr als 60 % im Monat April und Mai zum Vorjahresvergleich</t>
  </si>
  <si>
    <t xml:space="preserve">Umsätze </t>
  </si>
  <si>
    <t xml:space="preserve">2019 April </t>
  </si>
  <si>
    <t>2019 Mai</t>
  </si>
  <si>
    <t>2020 April</t>
  </si>
  <si>
    <t>2020 Mai</t>
  </si>
  <si>
    <t>lt. BWA</t>
  </si>
  <si>
    <t>Abweichung in %</t>
  </si>
  <si>
    <t>Erfüllt wenn Abweichung in beiden Monaten zusammen mindestens 60 %, dann Soforthilfe möglich :</t>
  </si>
  <si>
    <t>II. Aufstellung der Fixkosten</t>
  </si>
  <si>
    <t>Förderfähig sind:</t>
  </si>
  <si>
    <t>Weitere Mietkosten</t>
  </si>
  <si>
    <t>Zinsaufwendungen für Kredite und Darlehen</t>
  </si>
  <si>
    <t>Finanzierungskostenanteil von Leasingraten</t>
  </si>
  <si>
    <t>Grundsteuern</t>
  </si>
  <si>
    <t>Betriebliche Lizenzgebühren</t>
  </si>
  <si>
    <t>Versicherungen, Abonnements und andere feste Ausgaben</t>
  </si>
  <si>
    <t>Kosten für Auszubildende</t>
  </si>
  <si>
    <t xml:space="preserve">Mieten und Pachten für Gebäude, Grundstücke und Räum­lich­keiten, </t>
  </si>
  <si>
    <t xml:space="preserve">die in unmittelbarem Zusammenhang mit der Geschäfts­tätigkeit des </t>
  </si>
  <si>
    <t>Unternehmens stehen. Kosten für Privaträume sind nicht förderfähig</t>
  </si>
  <si>
    <t xml:space="preserve">Ausgaben für notwendige Instandhaltung, Wartung oder Einlagerung </t>
  </si>
  <si>
    <t xml:space="preserve">von Anlagevermögen und gemieteten Vermögens­gegenständen, </t>
  </si>
  <si>
    <t xml:space="preserve">Ausgaben für Elektrizität, Wasser, Heizung, Reinigung </t>
  </si>
  <si>
    <t>und Hygienemaßnahmen</t>
  </si>
  <si>
    <t xml:space="preserve">Personalaufwendungen im Förderzeitraum, die nicht von Kurzarbeitergeld </t>
  </si>
  <si>
    <t xml:space="preserve">erfasst sind, werden pauschal mit 10 Prozent der Fixkosten der Ziffern </t>
  </si>
  <si>
    <t xml:space="preserve">1 bis 10 gefördert. Lebens­haltungs­kosten oder ein Unternehmerlohn </t>
  </si>
  <si>
    <t>sind nicht förderfähig</t>
  </si>
  <si>
    <t>Die Überbrückungshilfe erstattet einen Anteil in Höhe von</t>
  </si>
  <si>
    <t>80 Prozent der Fixkosten bei mehr als 70 Prozent Umsatzeinbruch,</t>
  </si>
  <si>
    <t>50 Prozent der Fixkosten bei Umsatzeinbruch zwischen 50 Prozent und 70 Prozent</t>
  </si>
  <si>
    <t>40 Prozent der Fixkosten bei Umsatzeinbruch zwischen 40 Prozent und unter 50 Prozent</t>
  </si>
  <si>
    <t>im Fördermonat im Vergleich zum Vorjahresmonat.</t>
  </si>
  <si>
    <t>Höhe der Überbrückungshilfe</t>
  </si>
  <si>
    <t xml:space="preserve">Liegt der Umsatz im Fördermonat bei wenigstens 60 Prozent des Umsatzes des Vorjahresmonats, </t>
  </si>
  <si>
    <t>entfällt die Überbrückungshilfe anteilig für den jeweiligen Fördermonat.</t>
  </si>
  <si>
    <t>Fixkosten lt. BWA</t>
  </si>
  <si>
    <t>= Summe der Fixkosten</t>
  </si>
  <si>
    <t>III. Umsatzprognose und Vorjahresvergleich</t>
  </si>
  <si>
    <t>Abweichung Umsatz</t>
  </si>
  <si>
    <t>Juni</t>
  </si>
  <si>
    <t>Umsatz vorrausichtlich 2020</t>
  </si>
  <si>
    <t>Umsatz Vorjahr 2019</t>
  </si>
  <si>
    <t>Juli</t>
  </si>
  <si>
    <t>August</t>
  </si>
  <si>
    <t>Somit Förderfähig in % der Fixkosten</t>
  </si>
  <si>
    <t>ggf. erhebliche Härten, wenn Fixkosten doppelt so hoch sind der maximale Förderbetrag</t>
  </si>
  <si>
    <t>Bei 10-250 € 150 000,--</t>
  </si>
  <si>
    <t>Bei 5 - 10 € 15 000,--</t>
  </si>
  <si>
    <t>Bei 1- 5   € 9 000,--</t>
  </si>
  <si>
    <t>Nachweis der Prognosen</t>
  </si>
  <si>
    <t>Umsatz tatsächlich 2020</t>
  </si>
  <si>
    <t>Förderung tatsächlich:</t>
  </si>
  <si>
    <t>Förderung Prognose</t>
  </si>
  <si>
    <t>Rückzahlung / Nachforderung</t>
  </si>
  <si>
    <t>Fixkosten</t>
  </si>
  <si>
    <t>Überbrückungshilfe</t>
  </si>
  <si>
    <t xml:space="preserve">lt. Voranmeldungen </t>
  </si>
  <si>
    <t>Mittel:</t>
  </si>
  <si>
    <t>einschließlich der EDV, Basis Vorjahr durch 12 Monate</t>
  </si>
  <si>
    <t>#4210,</t>
  </si>
  <si>
    <t>Kosten Stb- WP für Erstellung des Antrages</t>
  </si>
  <si>
    <t>#4805VJ/12</t>
  </si>
  <si>
    <t>#4810VJ/12</t>
  </si>
  <si>
    <t>#4230VJ/12</t>
  </si>
  <si>
    <t>#4240,</t>
  </si>
  <si>
    <t>#4242</t>
  </si>
  <si>
    <t>Wartung Heizung</t>
  </si>
  <si>
    <t>Wasser</t>
  </si>
  <si>
    <t>Strom</t>
  </si>
  <si>
    <t>Gas</t>
  </si>
  <si>
    <t>Reinigung</t>
  </si>
  <si>
    <t>XXXX</t>
  </si>
  <si>
    <t>#4936,</t>
  </si>
  <si>
    <t>EDV</t>
  </si>
  <si>
    <t>#4935,</t>
  </si>
  <si>
    <t>Müll</t>
  </si>
  <si>
    <t>#4969VJ/12</t>
  </si>
  <si>
    <t>Versicherungen</t>
  </si>
  <si>
    <t>#4360VJ/12</t>
  </si>
  <si>
    <t>Beiträge</t>
  </si>
  <si>
    <t>#4380VJ/12</t>
  </si>
  <si>
    <t>GEMA</t>
  </si>
  <si>
    <t>#4381VJ/12</t>
  </si>
  <si>
    <t>Sonstige Abgaben</t>
  </si>
  <si>
    <t>#4390VJ/12</t>
  </si>
  <si>
    <t>Kfz-Vers.</t>
  </si>
  <si>
    <t>#4520VJ/12</t>
  </si>
  <si>
    <t>Werbung / FIX</t>
  </si>
  <si>
    <t>#4600VJ/12 angepasst</t>
  </si>
  <si>
    <t>KFz-Steuern</t>
  </si>
  <si>
    <t>#4510VJ/12</t>
  </si>
  <si>
    <t>Finanzbuchhaltung</t>
  </si>
  <si>
    <t>Rechtsberatung</t>
  </si>
  <si>
    <t>#4955VJ/12 angepasst</t>
  </si>
  <si>
    <t>#4957VJ/12 angepasst</t>
  </si>
  <si>
    <t>Bankgebühren</t>
  </si>
  <si>
    <t>#4970VJ/12 angepasst</t>
  </si>
  <si>
    <t>#4261VJ/12 angepasst</t>
  </si>
  <si>
    <t>Wachhund</t>
  </si>
  <si>
    <t>#4983VJ/12 angepasst</t>
  </si>
  <si>
    <t xml:space="preserve">Internet </t>
  </si>
  <si>
    <t>#4925VJ/12 angepasst</t>
  </si>
  <si>
    <t>Telefon</t>
  </si>
  <si>
    <t>#4920VJ/12 angepasst</t>
  </si>
  <si>
    <t>Zeitschriften</t>
  </si>
  <si>
    <t>#4940VJ/12</t>
  </si>
  <si>
    <t>#4241VJ/12 angepasst</t>
  </si>
  <si>
    <t>Hier:</t>
  </si>
  <si>
    <t>NEIN</t>
  </si>
  <si>
    <t>Maximale Fördersumme abhänig von Anzahl der Mitarbeiter € 50 000,-- je Monat</t>
  </si>
  <si>
    <t>Mandant</t>
  </si>
  <si>
    <t>Steuer Nr.</t>
  </si>
  <si>
    <t>Ort</t>
  </si>
  <si>
    <t xml:space="preserve">Miete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</si>
</sst>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 val="double"/>
      <sz val="12"/>
      <color theme="1"/>
      <name val="Arial"/>
      <family val="2"/>
    </font>
    <font>
      <u/>
      <sz val="12"/>
      <color theme="1"/>
      <name val="Arial"/>
      <family val="2"/>
    </font>
    <font>
      <b/>
      <u val="double"/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0061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9" fillId="2" borderId="0" applyNumberFormat="0" applyBorder="0" applyAlignment="0" applyProtection="0"/>
  </cellStyleXfs>
  <cellXfs count="41">
    <xf numFmtId="0" fontId="0" fillId="0" borderId="0" xfId="0"/>
    <xf numFmtId="4" fontId="4" fillId="0" borderId="0" xfId="0" applyNumberFormat="1" applyFont="1"/>
    <xf numFmtId="4" fontId="4" fillId="0" borderId="0" xfId="0" applyNumberFormat="1" applyFont="1" applyBorder="1"/>
    <xf numFmtId="4" fontId="4" fillId="0" borderId="1" xfId="0" applyNumberFormat="1" applyFont="1" applyBorder="1"/>
    <xf numFmtId="4" fontId="4" fillId="0" borderId="0" xfId="0" applyNumberFormat="1" applyFont="1" applyBorder="1" applyAlignment="1">
      <alignment horizontal="right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6" fillId="0" borderId="0" xfId="0" applyNumberFormat="1" applyFont="1" applyBorder="1"/>
    <xf numFmtId="4" fontId="4" fillId="0" borderId="0" xfId="0" quotePrefix="1" applyNumberFormat="1" applyFont="1" applyBorder="1"/>
    <xf numFmtId="4" fontId="6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/>
    <xf numFmtId="4" fontId="7" fillId="0" borderId="0" xfId="0" applyNumberFormat="1" applyFont="1" applyBorder="1"/>
    <xf numFmtId="4" fontId="3" fillId="0" borderId="0" xfId="0" quotePrefix="1" applyNumberFormat="1" applyFont="1" applyBorder="1"/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/>
    <xf numFmtId="4" fontId="4" fillId="0" borderId="1" xfId="0" applyNumberFormat="1" applyFont="1" applyBorder="1" applyAlignment="1">
      <alignment horizontal="right"/>
    </xf>
    <xf numFmtId="0" fontId="3" fillId="0" borderId="0" xfId="0" applyFont="1"/>
    <xf numFmtId="4" fontId="3" fillId="0" borderId="0" xfId="0" quotePrefix="1" applyNumberFormat="1" applyFont="1" applyBorder="1" applyAlignment="1"/>
    <xf numFmtId="4" fontId="3" fillId="0" borderId="0" xfId="0" applyNumberFormat="1" applyFont="1" applyBorder="1" applyAlignment="1"/>
    <xf numFmtId="4" fontId="3" fillId="0" borderId="0" xfId="0" applyNumberFormat="1" applyFont="1" applyAlignment="1"/>
    <xf numFmtId="0" fontId="8" fillId="0" borderId="0" xfId="0" applyFont="1" applyAlignment="1"/>
    <xf numFmtId="0" fontId="8" fillId="0" borderId="0" xfId="0" applyFont="1" applyAlignment="1">
      <alignment horizontal="left" vertical="center"/>
    </xf>
    <xf numFmtId="4" fontId="4" fillId="0" borderId="2" xfId="0" applyNumberFormat="1" applyFont="1" applyBorder="1"/>
    <xf numFmtId="4" fontId="4" fillId="0" borderId="1" xfId="0" quotePrefix="1" applyNumberFormat="1" applyFont="1" applyBorder="1"/>
    <xf numFmtId="4" fontId="3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3" fillId="0" borderId="0" xfId="0" quotePrefix="1" applyNumberFormat="1" applyFont="1" applyBorder="1" applyAlignment="1">
      <alignment horizontal="center"/>
    </xf>
    <xf numFmtId="4" fontId="2" fillId="0" borderId="0" xfId="0" applyNumberFormat="1" applyFont="1" applyBorder="1"/>
    <xf numFmtId="164" fontId="4" fillId="0" borderId="0" xfId="0" applyNumberFormat="1" applyFont="1"/>
    <xf numFmtId="164" fontId="4" fillId="0" borderId="1" xfId="0" applyNumberFormat="1" applyFont="1" applyBorder="1"/>
    <xf numFmtId="4" fontId="9" fillId="2" borderId="0" xfId="1" applyNumberFormat="1"/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/>
    <xf numFmtId="0" fontId="2" fillId="0" borderId="0" xfId="0" applyFont="1"/>
    <xf numFmtId="164" fontId="4" fillId="0" borderId="2" xfId="0" applyNumberFormat="1" applyFont="1" applyBorder="1"/>
    <xf numFmtId="164" fontId="4" fillId="0" borderId="0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 applyBorder="1" applyAlignment="1">
      <alignment horizontal="right"/>
    </xf>
  </cellXfs>
  <cellStyles count="2">
    <cellStyle name="Gut" xfId="1" builtinId="26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18"/>
  <sheetViews>
    <sheetView tabSelected="1" view="pageLayout" zoomScale="81" zoomScaleNormal="100" zoomScalePageLayoutView="81" workbookViewId="0">
      <selection activeCell="D165" sqref="D165"/>
    </sheetView>
  </sheetViews>
  <sheetFormatPr baseColWidth="10" defaultColWidth="5.5703125" defaultRowHeight="15" x14ac:dyDescent="0.2"/>
  <cols>
    <col min="1" max="1" width="32" style="2" customWidth="1"/>
    <col min="2" max="2" width="15.140625" style="2" customWidth="1"/>
    <col min="3" max="3" width="2.140625" style="2" customWidth="1"/>
    <col min="4" max="4" width="15.85546875" style="2" customWidth="1"/>
    <col min="5" max="5" width="2.140625" style="2" customWidth="1"/>
    <col min="6" max="6" width="15.85546875" style="2" customWidth="1"/>
    <col min="7" max="7" width="2" style="2" customWidth="1"/>
    <col min="8" max="8" width="14.7109375" style="2" customWidth="1"/>
    <col min="9" max="9" width="2.42578125" style="2" customWidth="1"/>
    <col min="10" max="10" width="22.42578125" style="1" customWidth="1"/>
    <col min="11" max="16384" width="5.5703125" style="1"/>
  </cols>
  <sheetData>
    <row r="1" spans="1:12" x14ac:dyDescent="0.2">
      <c r="A1" s="5"/>
      <c r="B1" s="1"/>
      <c r="C1" s="1"/>
      <c r="D1" s="1"/>
      <c r="E1" s="1"/>
      <c r="F1" s="1"/>
      <c r="G1" s="1"/>
      <c r="H1" s="1"/>
      <c r="I1" s="1"/>
      <c r="L1" s="5"/>
    </row>
    <row r="2" spans="1:12" x14ac:dyDescent="0.2">
      <c r="A2" s="5" t="s">
        <v>0</v>
      </c>
      <c r="B2" s="1"/>
      <c r="C2" s="1"/>
      <c r="D2" s="1"/>
      <c r="E2" s="1"/>
      <c r="F2" s="1"/>
      <c r="G2" s="1"/>
      <c r="H2" s="39" t="s">
        <v>119</v>
      </c>
      <c r="I2" s="1"/>
    </row>
    <row r="3" spans="1:12" x14ac:dyDescent="0.2">
      <c r="A3" s="12" t="s">
        <v>6</v>
      </c>
      <c r="B3" s="1"/>
      <c r="C3" s="1"/>
      <c r="D3" s="1"/>
      <c r="E3" s="1"/>
      <c r="F3" s="1"/>
      <c r="G3" s="1"/>
      <c r="H3" s="39" t="s">
        <v>120</v>
      </c>
      <c r="I3" s="1"/>
    </row>
    <row r="4" spans="1:12" ht="14.45" customHeight="1" x14ac:dyDescent="0.2">
      <c r="A4" s="6"/>
      <c r="B4" s="1"/>
      <c r="C4" s="1"/>
      <c r="D4" s="1"/>
      <c r="E4" s="1"/>
      <c r="G4" s="1"/>
      <c r="H4" s="39" t="s">
        <v>121</v>
      </c>
      <c r="I4" s="1"/>
    </row>
    <row r="5" spans="1:12" ht="14.45" customHeight="1" x14ac:dyDescent="0.2">
      <c r="A5" s="12" t="s">
        <v>1</v>
      </c>
      <c r="B5" s="1"/>
      <c r="C5" s="1"/>
      <c r="D5" s="1"/>
      <c r="E5" s="1"/>
      <c r="G5" s="1"/>
      <c r="H5" s="1"/>
      <c r="I5" s="1"/>
    </row>
    <row r="6" spans="1:12" ht="14.45" customHeight="1" x14ac:dyDescent="0.2">
      <c r="A6" s="12" t="s">
        <v>3</v>
      </c>
      <c r="B6" s="1"/>
      <c r="C6" s="1"/>
      <c r="D6" s="1"/>
      <c r="E6" s="1"/>
      <c r="G6" s="1"/>
      <c r="H6" s="1"/>
      <c r="I6" s="1"/>
    </row>
    <row r="7" spans="1:12" ht="14.45" customHeight="1" x14ac:dyDescent="0.2">
      <c r="A7" s="6"/>
      <c r="B7" s="1"/>
      <c r="C7" s="1"/>
      <c r="D7" s="1"/>
      <c r="E7" s="1"/>
      <c r="G7" s="1"/>
      <c r="H7" s="1"/>
      <c r="I7" s="1"/>
    </row>
    <row r="8" spans="1:12" ht="14.45" customHeight="1" x14ac:dyDescent="0.2">
      <c r="A8" s="12" t="s">
        <v>2</v>
      </c>
      <c r="B8" s="1"/>
      <c r="C8" s="1"/>
      <c r="D8" s="1"/>
      <c r="E8" s="1"/>
      <c r="G8" s="1"/>
      <c r="H8" s="1"/>
      <c r="I8" s="1"/>
    </row>
    <row r="9" spans="1:12" ht="14.45" customHeight="1" x14ac:dyDescent="0.2">
      <c r="A9" s="12"/>
      <c r="B9" s="1"/>
      <c r="C9" s="1"/>
      <c r="D9" s="1"/>
      <c r="E9" s="1"/>
      <c r="G9" s="1"/>
      <c r="H9" s="1"/>
      <c r="I9" s="1"/>
    </row>
    <row r="10" spans="1:12" ht="14.45" customHeight="1" x14ac:dyDescent="0.2">
      <c r="A10" s="12" t="s">
        <v>4</v>
      </c>
      <c r="B10" s="1"/>
      <c r="C10" s="1"/>
      <c r="D10" s="1"/>
      <c r="E10" s="1"/>
      <c r="G10" s="1"/>
      <c r="H10" s="1"/>
      <c r="I10" s="1"/>
    </row>
    <row r="11" spans="1:12" ht="14.45" customHeight="1" x14ac:dyDescent="0.2">
      <c r="A11" s="6"/>
      <c r="B11" s="1"/>
      <c r="C11" s="1"/>
      <c r="D11" s="1"/>
      <c r="E11" s="1"/>
      <c r="G11" s="1"/>
      <c r="H11" s="1"/>
      <c r="I11" s="1"/>
    </row>
    <row r="12" spans="1:12" ht="13.9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</row>
    <row r="13" spans="1:12" x14ac:dyDescent="0.2">
      <c r="A13" s="6"/>
    </row>
    <row r="14" spans="1:12" x14ac:dyDescent="0.2">
      <c r="A14" s="8"/>
    </row>
    <row r="15" spans="1:12" ht="15.75" x14ac:dyDescent="0.25">
      <c r="A15" s="14" t="s">
        <v>5</v>
      </c>
      <c r="F15" s="4"/>
    </row>
    <row r="16" spans="1:12" x14ac:dyDescent="0.2">
      <c r="F16" s="4"/>
    </row>
    <row r="17" spans="1:20" x14ac:dyDescent="0.2">
      <c r="A17" s="13" t="s">
        <v>7</v>
      </c>
      <c r="F17" s="4"/>
    </row>
    <row r="18" spans="1:20" x14ac:dyDescent="0.2">
      <c r="F18" s="4"/>
    </row>
    <row r="19" spans="1:20" x14ac:dyDescent="0.2">
      <c r="A19" s="1"/>
      <c r="B19" s="29" t="s">
        <v>9</v>
      </c>
      <c r="C19" s="28"/>
      <c r="D19" s="27" t="s">
        <v>10</v>
      </c>
      <c r="E19" s="28"/>
      <c r="F19" s="27" t="s">
        <v>11</v>
      </c>
      <c r="G19" s="28"/>
      <c r="H19" s="27" t="s">
        <v>12</v>
      </c>
      <c r="I19" s="16"/>
      <c r="J19" s="17" t="s">
        <v>14</v>
      </c>
    </row>
    <row r="20" spans="1:20" x14ac:dyDescent="0.2">
      <c r="A20" s="13" t="s">
        <v>8</v>
      </c>
      <c r="F20" s="4"/>
    </row>
    <row r="21" spans="1:20" x14ac:dyDescent="0.2">
      <c r="A21" s="13" t="s">
        <v>13</v>
      </c>
      <c r="B21" s="2">
        <v>165000</v>
      </c>
      <c r="D21" s="2">
        <v>172000</v>
      </c>
      <c r="F21" s="4">
        <v>44000</v>
      </c>
      <c r="H21" s="2">
        <v>45000</v>
      </c>
      <c r="J21" s="31">
        <f>((F21/B21-1)+(H21/D21-1))/2</f>
        <v>-0.73585271317829459</v>
      </c>
    </row>
    <row r="22" spans="1:20" x14ac:dyDescent="0.2">
      <c r="A22" s="30" t="s">
        <v>65</v>
      </c>
      <c r="B22" s="3">
        <v>165000</v>
      </c>
      <c r="D22" s="3">
        <v>172000</v>
      </c>
      <c r="F22" s="18">
        <v>44000</v>
      </c>
      <c r="H22" s="3">
        <v>45000</v>
      </c>
      <c r="J22" s="32">
        <f>((F22/B22-1)+(H22/D22-1))/2</f>
        <v>-0.73585271317829459</v>
      </c>
    </row>
    <row r="23" spans="1:20" x14ac:dyDescent="0.2">
      <c r="F23" s="4"/>
    </row>
    <row r="24" spans="1:20" x14ac:dyDescent="0.2">
      <c r="A24" s="1"/>
      <c r="F24" s="4"/>
      <c r="H24" s="30" t="s">
        <v>66</v>
      </c>
      <c r="J24" s="31">
        <f>(J21+J22)/2</f>
        <v>-0.73585271317829459</v>
      </c>
    </row>
    <row r="25" spans="1:20" x14ac:dyDescent="0.2">
      <c r="F25" s="4"/>
    </row>
    <row r="26" spans="1:20" x14ac:dyDescent="0.2">
      <c r="A26" s="13" t="s">
        <v>15</v>
      </c>
      <c r="F26" s="4"/>
      <c r="J26" s="33"/>
    </row>
    <row r="27" spans="1:20" x14ac:dyDescent="0.2">
      <c r="F27" s="4"/>
    </row>
    <row r="28" spans="1:20" x14ac:dyDescent="0.2">
      <c r="A28" s="3"/>
      <c r="B28" s="3"/>
      <c r="C28" s="3"/>
      <c r="D28" s="3"/>
      <c r="E28" s="3"/>
      <c r="F28" s="18"/>
      <c r="G28" s="3"/>
      <c r="H28" s="3"/>
      <c r="I28" s="3"/>
      <c r="J28" s="3"/>
    </row>
    <row r="29" spans="1:20" x14ac:dyDescent="0.2">
      <c r="A29" s="9"/>
      <c r="F29" s="4"/>
    </row>
    <row r="30" spans="1:20" x14ac:dyDescent="0.2">
      <c r="A30" s="20" t="s">
        <v>41</v>
      </c>
      <c r="B30" s="21"/>
      <c r="C30" s="21"/>
      <c r="D30" s="21"/>
      <c r="E30" s="21"/>
      <c r="F30" s="16"/>
      <c r="G30" s="21"/>
      <c r="H30" s="21"/>
      <c r="I30" s="21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0" x14ac:dyDescent="0.2">
      <c r="A31" s="20"/>
      <c r="B31" s="21"/>
      <c r="C31" s="21"/>
      <c r="D31" s="21"/>
      <c r="E31" s="21"/>
      <c r="F31" s="16"/>
      <c r="G31" s="21"/>
      <c r="H31" s="21"/>
      <c r="I31" s="21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0" x14ac:dyDescent="0.2">
      <c r="A32" s="23" t="s">
        <v>36</v>
      </c>
      <c r="B32" s="21"/>
      <c r="C32" s="21"/>
      <c r="D32" s="21"/>
      <c r="E32" s="21"/>
      <c r="F32" s="16"/>
      <c r="G32" s="21"/>
      <c r="H32" s="21"/>
      <c r="I32" s="21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1:20" x14ac:dyDescent="0.2">
      <c r="A33" s="24"/>
      <c r="B33" s="21"/>
      <c r="C33" s="21"/>
      <c r="D33" s="21"/>
      <c r="E33" s="21"/>
      <c r="F33" s="16"/>
      <c r="G33" s="21"/>
      <c r="H33" s="21"/>
      <c r="I33" s="21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1:20" x14ac:dyDescent="0.2">
      <c r="A34" s="24" t="s">
        <v>37</v>
      </c>
      <c r="B34" s="21"/>
      <c r="C34" s="21"/>
      <c r="D34" s="21"/>
      <c r="E34" s="21"/>
      <c r="F34" s="16"/>
      <c r="G34" s="21"/>
      <c r="H34" s="21"/>
      <c r="I34" s="21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0" x14ac:dyDescent="0.2">
      <c r="A35" s="24"/>
      <c r="B35" s="21"/>
      <c r="C35" s="21"/>
      <c r="D35" s="21"/>
      <c r="E35" s="21"/>
      <c r="F35" s="16"/>
      <c r="G35" s="21"/>
      <c r="H35" s="21"/>
      <c r="I35" s="21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1:20" x14ac:dyDescent="0.2">
      <c r="A36" s="24" t="s">
        <v>38</v>
      </c>
      <c r="B36" s="21"/>
      <c r="C36" s="21"/>
      <c r="D36" s="21"/>
      <c r="E36" s="21"/>
      <c r="F36" s="16"/>
      <c r="G36" s="21"/>
      <c r="H36" s="21"/>
      <c r="I36" s="21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 x14ac:dyDescent="0.2">
      <c r="A37" s="24"/>
      <c r="B37" s="21"/>
      <c r="C37" s="21"/>
      <c r="D37" s="21"/>
      <c r="E37" s="21"/>
      <c r="F37" s="16"/>
      <c r="G37" s="21"/>
      <c r="H37" s="21"/>
      <c r="I37" s="21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1:20" x14ac:dyDescent="0.2">
      <c r="A38" s="24" t="s">
        <v>39</v>
      </c>
      <c r="B38" s="21"/>
      <c r="C38" s="21"/>
      <c r="D38" s="21"/>
      <c r="E38" s="21"/>
      <c r="F38" s="16"/>
      <c r="G38" s="21"/>
      <c r="H38" s="21"/>
      <c r="I38" s="21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0" x14ac:dyDescent="0.2">
      <c r="A39" s="23"/>
      <c r="B39" s="21"/>
      <c r="C39" s="21"/>
      <c r="D39" s="21"/>
      <c r="E39" s="21"/>
      <c r="F39" s="16"/>
      <c r="G39" s="21"/>
      <c r="H39" s="21"/>
      <c r="I39" s="21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0" x14ac:dyDescent="0.2">
      <c r="A40" s="23" t="s">
        <v>40</v>
      </c>
      <c r="B40" s="21"/>
      <c r="C40" s="21"/>
      <c r="D40" s="21"/>
      <c r="E40" s="21"/>
      <c r="F40" s="16"/>
      <c r="G40" s="21"/>
      <c r="H40" s="21"/>
      <c r="I40" s="21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0" x14ac:dyDescent="0.2">
      <c r="A41" s="23"/>
      <c r="B41" s="21"/>
      <c r="C41" s="21"/>
      <c r="D41" s="21"/>
      <c r="E41" s="21"/>
      <c r="F41" s="16"/>
      <c r="G41" s="21"/>
      <c r="H41" s="21"/>
      <c r="I41" s="21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0" x14ac:dyDescent="0.2">
      <c r="A42" s="23" t="s">
        <v>42</v>
      </c>
      <c r="B42" s="21"/>
      <c r="C42" s="21"/>
      <c r="D42" s="21"/>
      <c r="E42" s="21"/>
      <c r="F42" s="16"/>
      <c r="G42" s="21"/>
      <c r="H42" s="21"/>
      <c r="I42" s="21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0" x14ac:dyDescent="0.2">
      <c r="A43" s="23" t="s">
        <v>43</v>
      </c>
      <c r="B43" s="21"/>
      <c r="C43" s="21"/>
      <c r="D43" s="21"/>
      <c r="E43" s="21"/>
      <c r="F43" s="16"/>
      <c r="G43" s="21"/>
      <c r="H43" s="21"/>
      <c r="I43" s="21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1:20" x14ac:dyDescent="0.2">
      <c r="A44" s="23"/>
      <c r="B44" s="21"/>
      <c r="C44" s="21"/>
      <c r="D44" s="21"/>
      <c r="E44" s="21"/>
      <c r="F44" s="16"/>
      <c r="G44" s="21"/>
      <c r="H44" s="21"/>
      <c r="I44" s="21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1:20" x14ac:dyDescent="0.2">
      <c r="A45" s="23"/>
      <c r="B45" s="21"/>
      <c r="C45" s="21"/>
      <c r="D45" s="21"/>
      <c r="E45" s="21"/>
      <c r="F45" s="16"/>
      <c r="G45" s="21"/>
      <c r="H45" s="21"/>
      <c r="I45" s="21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1:20" x14ac:dyDescent="0.2">
      <c r="A46" s="23"/>
      <c r="B46" s="21"/>
      <c r="C46" s="21"/>
      <c r="D46" s="21"/>
      <c r="E46" s="21"/>
      <c r="F46" s="16"/>
      <c r="G46" s="21"/>
      <c r="H46" s="21"/>
      <c r="I46" s="21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</row>
    <row r="47" spans="1:20" x14ac:dyDescent="0.2">
      <c r="A47" s="9"/>
      <c r="F47" s="4"/>
    </row>
    <row r="48" spans="1:20" x14ac:dyDescent="0.2">
      <c r="A48" s="9"/>
      <c r="F48" s="4"/>
    </row>
    <row r="49" spans="1:8" x14ac:dyDescent="0.2">
      <c r="A49" s="9"/>
      <c r="F49" s="4"/>
    </row>
    <row r="50" spans="1:8" x14ac:dyDescent="0.2">
      <c r="A50" s="9"/>
      <c r="F50" s="4"/>
    </row>
    <row r="51" spans="1:8" x14ac:dyDescent="0.2">
      <c r="A51" s="9"/>
      <c r="F51" s="4"/>
    </row>
    <row r="52" spans="1:8" x14ac:dyDescent="0.2">
      <c r="A52" s="9"/>
      <c r="F52" s="4"/>
    </row>
    <row r="53" spans="1:8" x14ac:dyDescent="0.2">
      <c r="A53" s="9"/>
      <c r="F53" s="4"/>
    </row>
    <row r="54" spans="1:8" x14ac:dyDescent="0.2">
      <c r="A54" s="9"/>
      <c r="F54" s="4"/>
    </row>
    <row r="55" spans="1:8" x14ac:dyDescent="0.2">
      <c r="A55" s="9"/>
      <c r="F55" s="4"/>
    </row>
    <row r="56" spans="1:8" x14ac:dyDescent="0.2">
      <c r="A56" s="9"/>
      <c r="F56" s="4"/>
    </row>
    <row r="57" spans="1:8" x14ac:dyDescent="0.2">
      <c r="A57" s="9"/>
      <c r="F57" s="4"/>
    </row>
    <row r="58" spans="1:8" x14ac:dyDescent="0.2">
      <c r="A58" s="9"/>
      <c r="F58" s="4"/>
    </row>
    <row r="59" spans="1:8" x14ac:dyDescent="0.2">
      <c r="A59" s="9"/>
      <c r="F59" s="4"/>
    </row>
    <row r="60" spans="1:8" x14ac:dyDescent="0.2">
      <c r="A60" s="9"/>
      <c r="F60" s="4"/>
    </row>
    <row r="61" spans="1:8" x14ac:dyDescent="0.2">
      <c r="A61" s="9"/>
      <c r="F61" s="4"/>
    </row>
    <row r="62" spans="1:8" x14ac:dyDescent="0.2">
      <c r="A62" s="9"/>
      <c r="F62" s="4"/>
    </row>
    <row r="63" spans="1:8" x14ac:dyDescent="0.2">
      <c r="A63" s="9"/>
      <c r="F63" s="4"/>
    </row>
    <row r="64" spans="1:8" x14ac:dyDescent="0.2">
      <c r="A64" s="9"/>
      <c r="F64" s="4"/>
      <c r="H64" s="39" t="s">
        <v>119</v>
      </c>
    </row>
    <row r="65" spans="1:10" x14ac:dyDescent="0.2">
      <c r="A65" s="9"/>
      <c r="F65" s="4"/>
      <c r="H65" s="39" t="s">
        <v>120</v>
      </c>
    </row>
    <row r="66" spans="1:10" x14ac:dyDescent="0.2">
      <c r="A66" s="9"/>
      <c r="F66" s="4"/>
      <c r="H66" s="39" t="s">
        <v>121</v>
      </c>
    </row>
    <row r="67" spans="1:10" x14ac:dyDescent="0.2">
      <c r="A67" s="26"/>
      <c r="B67" s="3"/>
      <c r="C67" s="3"/>
      <c r="D67" s="3"/>
      <c r="E67" s="3"/>
      <c r="F67" s="18"/>
      <c r="G67" s="3"/>
      <c r="H67" s="3"/>
      <c r="I67" s="3"/>
      <c r="J67" s="3"/>
    </row>
    <row r="68" spans="1:10" x14ac:dyDescent="0.2">
      <c r="A68" s="9"/>
      <c r="F68" s="4"/>
    </row>
    <row r="69" spans="1:10" ht="15.75" x14ac:dyDescent="0.25">
      <c r="A69" s="14" t="s">
        <v>16</v>
      </c>
      <c r="F69" s="4"/>
    </row>
    <row r="70" spans="1:10" x14ac:dyDescent="0.2">
      <c r="F70" s="4"/>
    </row>
    <row r="71" spans="1:10" x14ac:dyDescent="0.2">
      <c r="A71" s="13" t="s">
        <v>17</v>
      </c>
      <c r="F71" s="4"/>
      <c r="H71" s="13" t="s">
        <v>44</v>
      </c>
    </row>
    <row r="72" spans="1:10" x14ac:dyDescent="0.2">
      <c r="A72" s="13"/>
      <c r="F72" s="4"/>
    </row>
    <row r="73" spans="1:10" x14ac:dyDescent="0.2">
      <c r="A73" s="19" t="s">
        <v>25</v>
      </c>
      <c r="F73" s="40" t="s">
        <v>122</v>
      </c>
      <c r="H73" s="2">
        <v>30000</v>
      </c>
      <c r="J73" s="35" t="s">
        <v>68</v>
      </c>
    </row>
    <row r="74" spans="1:10" x14ac:dyDescent="0.2">
      <c r="A74" s="19" t="s">
        <v>26</v>
      </c>
      <c r="F74" s="40" t="s">
        <v>122</v>
      </c>
      <c r="H74" s="2">
        <v>410</v>
      </c>
      <c r="J74" s="35" t="s">
        <v>68</v>
      </c>
    </row>
    <row r="75" spans="1:10" x14ac:dyDescent="0.2">
      <c r="A75" s="19" t="s">
        <v>27</v>
      </c>
      <c r="F75" s="4"/>
    </row>
    <row r="76" spans="1:10" x14ac:dyDescent="0.2">
      <c r="A76" s="19"/>
      <c r="F76" s="4"/>
    </row>
    <row r="77" spans="1:10" x14ac:dyDescent="0.2">
      <c r="A77" s="19" t="s">
        <v>18</v>
      </c>
      <c r="F77" s="4"/>
      <c r="H77" s="2">
        <v>0</v>
      </c>
    </row>
    <row r="78" spans="1:10" x14ac:dyDescent="0.2">
      <c r="A78" s="19"/>
      <c r="F78" s="4"/>
    </row>
    <row r="79" spans="1:10" x14ac:dyDescent="0.2">
      <c r="A79" s="19" t="s">
        <v>19</v>
      </c>
      <c r="F79" s="4"/>
      <c r="H79" s="2">
        <v>0</v>
      </c>
    </row>
    <row r="80" spans="1:10" x14ac:dyDescent="0.2">
      <c r="A80" s="19"/>
    </row>
    <row r="81" spans="1:10" x14ac:dyDescent="0.2">
      <c r="A81" s="19" t="s">
        <v>20</v>
      </c>
      <c r="H81" s="2">
        <v>0</v>
      </c>
    </row>
    <row r="82" spans="1:10" x14ac:dyDescent="0.2">
      <c r="A82" s="19"/>
    </row>
    <row r="83" spans="1:10" x14ac:dyDescent="0.2">
      <c r="A83" s="19" t="s">
        <v>28</v>
      </c>
      <c r="H83" s="2">
        <v>1320.38</v>
      </c>
      <c r="J83" s="35" t="s">
        <v>70</v>
      </c>
    </row>
    <row r="84" spans="1:10" x14ac:dyDescent="0.2">
      <c r="A84" s="19" t="s">
        <v>29</v>
      </c>
      <c r="H84" s="2">
        <v>509.67</v>
      </c>
      <c r="J84" s="35" t="s">
        <v>71</v>
      </c>
    </row>
    <row r="85" spans="1:10" x14ac:dyDescent="0.2">
      <c r="A85" s="36" t="s">
        <v>67</v>
      </c>
    </row>
    <row r="86" spans="1:10" x14ac:dyDescent="0.2">
      <c r="A86" s="19"/>
    </row>
    <row r="87" spans="1:10" x14ac:dyDescent="0.2">
      <c r="A87" s="19" t="s">
        <v>30</v>
      </c>
      <c r="F87" s="30" t="s">
        <v>75</v>
      </c>
      <c r="H87" s="2">
        <v>348.27</v>
      </c>
      <c r="J87" s="35" t="s">
        <v>72</v>
      </c>
    </row>
    <row r="88" spans="1:10" x14ac:dyDescent="0.2">
      <c r="A88" s="19" t="s">
        <v>31</v>
      </c>
      <c r="F88" s="30" t="s">
        <v>76</v>
      </c>
      <c r="H88" s="2">
        <v>1093.71</v>
      </c>
      <c r="J88" s="35" t="s">
        <v>73</v>
      </c>
    </row>
    <row r="89" spans="1:10" x14ac:dyDescent="0.2">
      <c r="A89" s="19"/>
      <c r="F89" s="30" t="s">
        <v>77</v>
      </c>
      <c r="H89" s="2">
        <v>2000</v>
      </c>
      <c r="J89" s="35" t="s">
        <v>115</v>
      </c>
    </row>
    <row r="90" spans="1:10" x14ac:dyDescent="0.2">
      <c r="A90" s="19"/>
      <c r="F90" s="30" t="s">
        <v>78</v>
      </c>
      <c r="H90" s="2">
        <v>1310.08</v>
      </c>
      <c r="J90" s="35" t="s">
        <v>74</v>
      </c>
    </row>
    <row r="91" spans="1:10" x14ac:dyDescent="0.2">
      <c r="A91" s="19"/>
      <c r="F91" s="30" t="s">
        <v>79</v>
      </c>
      <c r="H91" s="2">
        <v>1000</v>
      </c>
      <c r="J91" s="35" t="s">
        <v>106</v>
      </c>
    </row>
    <row r="92" spans="1:10" x14ac:dyDescent="0.2">
      <c r="A92" s="19"/>
      <c r="F92" s="30" t="s">
        <v>92</v>
      </c>
      <c r="H92" s="2">
        <v>111.43</v>
      </c>
      <c r="J92" s="35" t="s">
        <v>93</v>
      </c>
    </row>
    <row r="93" spans="1:10" x14ac:dyDescent="0.2">
      <c r="A93" s="19"/>
      <c r="F93" s="30" t="s">
        <v>94</v>
      </c>
      <c r="H93" s="2">
        <v>108.95</v>
      </c>
      <c r="J93" s="35" t="s">
        <v>95</v>
      </c>
    </row>
    <row r="94" spans="1:10" x14ac:dyDescent="0.2">
      <c r="A94" s="19"/>
      <c r="F94" s="30"/>
      <c r="J94" s="35"/>
    </row>
    <row r="95" spans="1:10" x14ac:dyDescent="0.2">
      <c r="A95" s="19"/>
    </row>
    <row r="96" spans="1:10" x14ac:dyDescent="0.2">
      <c r="A96" s="36" t="s">
        <v>69</v>
      </c>
      <c r="H96" s="30" t="s">
        <v>80</v>
      </c>
    </row>
    <row r="97" spans="1:10" x14ac:dyDescent="0.2">
      <c r="A97" s="19"/>
    </row>
    <row r="98" spans="1:10" x14ac:dyDescent="0.2">
      <c r="A98" s="19" t="s">
        <v>21</v>
      </c>
      <c r="H98" s="2">
        <v>0</v>
      </c>
    </row>
    <row r="99" spans="1:10" x14ac:dyDescent="0.2">
      <c r="A99" s="19"/>
    </row>
    <row r="100" spans="1:10" x14ac:dyDescent="0.2">
      <c r="A100" s="19" t="s">
        <v>22</v>
      </c>
      <c r="F100" s="39" t="s">
        <v>82</v>
      </c>
      <c r="H100" s="2">
        <v>206.25</v>
      </c>
      <c r="J100" s="35" t="s">
        <v>81</v>
      </c>
    </row>
    <row r="101" spans="1:10" x14ac:dyDescent="0.2">
      <c r="A101" s="19"/>
      <c r="F101" s="30" t="s">
        <v>82</v>
      </c>
      <c r="H101" s="2">
        <v>27</v>
      </c>
      <c r="J101" s="35" t="s">
        <v>83</v>
      </c>
    </row>
    <row r="102" spans="1:10" x14ac:dyDescent="0.2">
      <c r="A102" s="19"/>
    </row>
    <row r="103" spans="1:10" x14ac:dyDescent="0.2">
      <c r="A103" s="19" t="s">
        <v>23</v>
      </c>
      <c r="F103" s="30" t="s">
        <v>84</v>
      </c>
      <c r="H103" s="2">
        <v>258.17</v>
      </c>
      <c r="J103" s="35" t="s">
        <v>85</v>
      </c>
    </row>
    <row r="104" spans="1:10" x14ac:dyDescent="0.2">
      <c r="A104" s="19"/>
      <c r="F104" s="30" t="s">
        <v>86</v>
      </c>
      <c r="H104" s="2">
        <v>667.97</v>
      </c>
      <c r="J104" s="35" t="s">
        <v>87</v>
      </c>
    </row>
    <row r="105" spans="1:10" x14ac:dyDescent="0.2">
      <c r="A105" s="19"/>
      <c r="F105" s="30" t="s">
        <v>88</v>
      </c>
      <c r="H105" s="2">
        <v>153.46</v>
      </c>
      <c r="J105" s="35" t="s">
        <v>89</v>
      </c>
    </row>
    <row r="106" spans="1:10" x14ac:dyDescent="0.2">
      <c r="A106" s="19"/>
      <c r="F106" s="30" t="s">
        <v>90</v>
      </c>
      <c r="H106" s="2">
        <v>387.27</v>
      </c>
      <c r="J106" s="35" t="s">
        <v>91</v>
      </c>
    </row>
    <row r="107" spans="1:10" x14ac:dyDescent="0.2">
      <c r="A107" s="19"/>
      <c r="F107" s="30" t="s">
        <v>96</v>
      </c>
      <c r="H107" s="2">
        <v>351.9</v>
      </c>
      <c r="J107" s="35" t="s">
        <v>97</v>
      </c>
    </row>
    <row r="108" spans="1:10" x14ac:dyDescent="0.2">
      <c r="A108" s="19"/>
      <c r="F108" s="30" t="s">
        <v>98</v>
      </c>
      <c r="H108" s="2">
        <v>37.380000000000003</v>
      </c>
      <c r="J108" s="35" t="s">
        <v>99</v>
      </c>
    </row>
    <row r="109" spans="1:10" x14ac:dyDescent="0.2">
      <c r="A109" s="19"/>
      <c r="F109" s="30" t="s">
        <v>100</v>
      </c>
      <c r="H109" s="2">
        <v>600</v>
      </c>
      <c r="J109" s="35" t="s">
        <v>102</v>
      </c>
    </row>
    <row r="110" spans="1:10" x14ac:dyDescent="0.2">
      <c r="A110" s="19"/>
      <c r="F110" s="30" t="s">
        <v>101</v>
      </c>
      <c r="H110" s="2">
        <v>500</v>
      </c>
      <c r="J110" s="35" t="s">
        <v>103</v>
      </c>
    </row>
    <row r="111" spans="1:10" x14ac:dyDescent="0.2">
      <c r="A111" s="19"/>
      <c r="F111" s="30" t="s">
        <v>104</v>
      </c>
      <c r="H111" s="2">
        <v>70</v>
      </c>
      <c r="J111" s="35" t="s">
        <v>105</v>
      </c>
    </row>
    <row r="112" spans="1:10" x14ac:dyDescent="0.2">
      <c r="A112" s="19"/>
      <c r="F112" s="30" t="s">
        <v>107</v>
      </c>
      <c r="H112" s="2">
        <v>97.11</v>
      </c>
      <c r="J112" s="35" t="s">
        <v>108</v>
      </c>
    </row>
    <row r="113" spans="1:10" x14ac:dyDescent="0.2">
      <c r="A113" s="19"/>
      <c r="F113" s="30" t="s">
        <v>109</v>
      </c>
      <c r="H113" s="2">
        <v>67.209999999999994</v>
      </c>
      <c r="J113" s="35" t="s">
        <v>110</v>
      </c>
    </row>
    <row r="114" spans="1:10" x14ac:dyDescent="0.2">
      <c r="A114" s="19"/>
      <c r="F114" s="30" t="s">
        <v>111</v>
      </c>
      <c r="H114" s="2">
        <v>160.91999999999999</v>
      </c>
      <c r="J114" s="35" t="s">
        <v>112</v>
      </c>
    </row>
    <row r="115" spans="1:10" x14ac:dyDescent="0.2">
      <c r="A115" s="19"/>
      <c r="F115" s="30" t="s">
        <v>113</v>
      </c>
      <c r="H115" s="2">
        <v>172.03</v>
      </c>
      <c r="J115" s="35" t="s">
        <v>114</v>
      </c>
    </row>
    <row r="116" spans="1:10" x14ac:dyDescent="0.2">
      <c r="A116" s="19" t="s">
        <v>24</v>
      </c>
      <c r="H116" s="3"/>
    </row>
    <row r="117" spans="1:10" x14ac:dyDescent="0.2">
      <c r="A117" s="19"/>
      <c r="H117" s="2">
        <f>SUM(H73:H116)</f>
        <v>41969.159999999989</v>
      </c>
    </row>
    <row r="118" spans="1:10" x14ac:dyDescent="0.2">
      <c r="A118" s="19" t="s">
        <v>32</v>
      </c>
    </row>
    <row r="119" spans="1:10" x14ac:dyDescent="0.2">
      <c r="A119" s="13" t="s">
        <v>33</v>
      </c>
    </row>
    <row r="120" spans="1:10" x14ac:dyDescent="0.2">
      <c r="A120" s="13" t="s">
        <v>34</v>
      </c>
    </row>
    <row r="121" spans="1:10" x14ac:dyDescent="0.2">
      <c r="A121" s="13" t="s">
        <v>35</v>
      </c>
      <c r="H121" s="3">
        <f>H117*0.1</f>
        <v>4196.9159999999993</v>
      </c>
    </row>
    <row r="124" spans="1:10" ht="15.75" thickBot="1" x14ac:dyDescent="0.25">
      <c r="D124" s="15" t="s">
        <v>45</v>
      </c>
      <c r="H124" s="25">
        <f>SUM(H117:H121)</f>
        <v>46166.075999999986</v>
      </c>
    </row>
    <row r="125" spans="1:10" ht="15.75" thickTop="1" x14ac:dyDescent="0.2"/>
    <row r="129" spans="1:10" x14ac:dyDescent="0.2">
      <c r="H129" s="39" t="s">
        <v>119</v>
      </c>
    </row>
    <row r="130" spans="1:10" x14ac:dyDescent="0.2">
      <c r="H130" s="39" t="s">
        <v>120</v>
      </c>
    </row>
    <row r="131" spans="1:10" x14ac:dyDescent="0.2">
      <c r="H131" s="39" t="s">
        <v>121</v>
      </c>
    </row>
    <row r="132" spans="1:10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5" spans="1:10" ht="15.75" x14ac:dyDescent="0.25">
      <c r="A135" s="14" t="s">
        <v>46</v>
      </c>
    </row>
    <row r="137" spans="1:10" x14ac:dyDescent="0.2">
      <c r="D137" s="27" t="s">
        <v>48</v>
      </c>
      <c r="E137" s="28"/>
      <c r="F137" s="27" t="s">
        <v>51</v>
      </c>
      <c r="G137" s="28"/>
      <c r="H137" s="27" t="s">
        <v>52</v>
      </c>
    </row>
    <row r="138" spans="1:10" x14ac:dyDescent="0.2">
      <c r="A138" s="13" t="s">
        <v>49</v>
      </c>
      <c r="D138" s="2">
        <v>70000</v>
      </c>
      <c r="F138" s="2">
        <v>57500</v>
      </c>
      <c r="H138" s="2">
        <v>52500</v>
      </c>
    </row>
    <row r="140" spans="1:10" x14ac:dyDescent="0.2">
      <c r="A140" s="13" t="s">
        <v>50</v>
      </c>
      <c r="D140" s="2">
        <v>160828.35999999999</v>
      </c>
      <c r="F140" s="2">
        <v>155137.5</v>
      </c>
      <c r="H140" s="2">
        <v>181758.14</v>
      </c>
    </row>
    <row r="142" spans="1:10" ht="15.75" thickBot="1" x14ac:dyDescent="0.25">
      <c r="A142" s="13" t="s">
        <v>47</v>
      </c>
      <c r="D142" s="37">
        <f>D138/D140-1</f>
        <v>-0.56475338056049318</v>
      </c>
      <c r="E142" s="38"/>
      <c r="F142" s="37">
        <f>F138/F140-1</f>
        <v>-0.62936105068084758</v>
      </c>
      <c r="G142" s="38"/>
      <c r="H142" s="37">
        <f>H138/H140-1</f>
        <v>-0.71115461458837559</v>
      </c>
    </row>
    <row r="143" spans="1:10" ht="15.75" thickTop="1" x14ac:dyDescent="0.2"/>
    <row r="144" spans="1:10" ht="15.75" thickBot="1" x14ac:dyDescent="0.25">
      <c r="A144" s="13" t="s">
        <v>53</v>
      </c>
      <c r="D144" s="25">
        <v>0.5</v>
      </c>
      <c r="F144" s="25">
        <v>0.5</v>
      </c>
      <c r="H144" s="25">
        <v>0.8</v>
      </c>
    </row>
    <row r="145" spans="1:9" ht="15.75" thickTop="1" x14ac:dyDescent="0.2"/>
    <row r="146" spans="1:9" x14ac:dyDescent="0.2">
      <c r="A146" s="13" t="s">
        <v>63</v>
      </c>
      <c r="D146" s="2">
        <f>H124</f>
        <v>46166.075999999986</v>
      </c>
      <c r="F146" s="2">
        <f>D146</f>
        <v>46166.075999999986</v>
      </c>
      <c r="H146" s="2">
        <f>F146</f>
        <v>46166.075999999986</v>
      </c>
    </row>
    <row r="147" spans="1:9" x14ac:dyDescent="0.2">
      <c r="A147" s="13"/>
    </row>
    <row r="148" spans="1:9" ht="15.75" thickBot="1" x14ac:dyDescent="0.25">
      <c r="A148" s="13" t="s">
        <v>64</v>
      </c>
      <c r="D148" s="25">
        <f>D144*D146</f>
        <v>23083.037999999993</v>
      </c>
      <c r="F148" s="25">
        <f>F144*F146</f>
        <v>23083.037999999993</v>
      </c>
      <c r="H148" s="25">
        <f>H144*H146</f>
        <v>36932.860799999988</v>
      </c>
    </row>
    <row r="149" spans="1:9" ht="15.75" thickTop="1" x14ac:dyDescent="0.2">
      <c r="A149" s="13"/>
    </row>
    <row r="150" spans="1:9" x14ac:dyDescent="0.2">
      <c r="A150" s="30" t="s">
        <v>118</v>
      </c>
    </row>
    <row r="152" spans="1:9" x14ac:dyDescent="0.2">
      <c r="A152" s="13" t="s">
        <v>54</v>
      </c>
      <c r="H152" s="34" t="s">
        <v>116</v>
      </c>
      <c r="I152" s="30" t="s">
        <v>117</v>
      </c>
    </row>
    <row r="154" spans="1:9" x14ac:dyDescent="0.2">
      <c r="A154" s="13" t="s">
        <v>57</v>
      </c>
    </row>
    <row r="155" spans="1:9" x14ac:dyDescent="0.2">
      <c r="A155" s="13" t="s">
        <v>56</v>
      </c>
    </row>
    <row r="156" spans="1:9" x14ac:dyDescent="0.2">
      <c r="A156" s="13" t="s">
        <v>55</v>
      </c>
    </row>
    <row r="160" spans="1:9" x14ac:dyDescent="0.2">
      <c r="A160" s="6"/>
    </row>
    <row r="161" spans="1:6" x14ac:dyDescent="0.2">
      <c r="A161" s="6"/>
      <c r="F161" s="4"/>
    </row>
    <row r="162" spans="1:6" x14ac:dyDescent="0.2">
      <c r="A162" s="6"/>
    </row>
    <row r="163" spans="1:6" x14ac:dyDescent="0.2">
      <c r="A163" s="10"/>
    </row>
    <row r="164" spans="1:6" x14ac:dyDescent="0.2">
      <c r="A164" s="6"/>
    </row>
    <row r="165" spans="1:6" x14ac:dyDescent="0.2">
      <c r="A165" s="6"/>
    </row>
    <row r="166" spans="1:6" x14ac:dyDescent="0.2">
      <c r="A166" s="6"/>
    </row>
    <row r="167" spans="1:6" x14ac:dyDescent="0.2">
      <c r="A167" s="6"/>
    </row>
    <row r="168" spans="1:6" x14ac:dyDescent="0.2">
      <c r="A168" s="6"/>
    </row>
    <row r="169" spans="1:6" x14ac:dyDescent="0.2">
      <c r="A169" s="6"/>
    </row>
    <row r="170" spans="1:6" x14ac:dyDescent="0.2">
      <c r="A170" s="6"/>
    </row>
    <row r="171" spans="1:6" x14ac:dyDescent="0.2">
      <c r="A171" s="6"/>
    </row>
    <row r="172" spans="1:6" x14ac:dyDescent="0.2">
      <c r="A172" s="6"/>
    </row>
    <row r="173" spans="1:6" x14ac:dyDescent="0.2">
      <c r="A173" s="6"/>
    </row>
    <row r="174" spans="1:6" x14ac:dyDescent="0.2">
      <c r="A174" s="6"/>
    </row>
    <row r="175" spans="1:6" x14ac:dyDescent="0.2">
      <c r="A175" s="6"/>
    </row>
    <row r="176" spans="1:6" x14ac:dyDescent="0.2">
      <c r="A176" s="6"/>
    </row>
    <row r="177" spans="1:8" x14ac:dyDescent="0.2">
      <c r="A177" s="6"/>
    </row>
    <row r="178" spans="1:8" x14ac:dyDescent="0.2">
      <c r="A178" s="6"/>
    </row>
    <row r="179" spans="1:8" x14ac:dyDescent="0.2">
      <c r="A179" s="6"/>
    </row>
    <row r="180" spans="1:8" x14ac:dyDescent="0.2">
      <c r="A180" s="6"/>
    </row>
    <row r="181" spans="1:8" x14ac:dyDescent="0.2">
      <c r="A181" s="6"/>
    </row>
    <row r="182" spans="1:8" x14ac:dyDescent="0.2">
      <c r="A182" s="6"/>
    </row>
    <row r="183" spans="1:8" x14ac:dyDescent="0.2">
      <c r="A183" s="6"/>
    </row>
    <row r="184" spans="1:8" x14ac:dyDescent="0.2">
      <c r="A184" s="6"/>
    </row>
    <row r="185" spans="1:8" x14ac:dyDescent="0.2">
      <c r="A185" s="6"/>
    </row>
    <row r="186" spans="1:8" x14ac:dyDescent="0.2">
      <c r="A186" s="6"/>
    </row>
    <row r="187" spans="1:8" x14ac:dyDescent="0.2">
      <c r="A187" s="11"/>
    </row>
    <row r="188" spans="1:8" x14ac:dyDescent="0.2">
      <c r="A188" s="6"/>
    </row>
    <row r="191" spans="1:8" x14ac:dyDescent="0.2">
      <c r="H191" s="39" t="s">
        <v>119</v>
      </c>
    </row>
    <row r="192" spans="1:8" x14ac:dyDescent="0.2">
      <c r="H192" s="39" t="s">
        <v>120</v>
      </c>
    </row>
    <row r="193" spans="1:10" x14ac:dyDescent="0.2">
      <c r="H193" s="39" t="s">
        <v>121</v>
      </c>
    </row>
    <row r="194" spans="1:10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x14ac:dyDescent="0.2">
      <c r="H195" s="4"/>
      <c r="I195" s="4"/>
    </row>
    <row r="197" spans="1:10" x14ac:dyDescent="0.2">
      <c r="A197" s="13" t="s">
        <v>58</v>
      </c>
    </row>
    <row r="199" spans="1:10" x14ac:dyDescent="0.2">
      <c r="D199" s="27" t="s">
        <v>48</v>
      </c>
      <c r="E199" s="28"/>
      <c r="F199" s="27" t="s">
        <v>51</v>
      </c>
      <c r="G199" s="28"/>
      <c r="H199" s="27" t="s">
        <v>52</v>
      </c>
    </row>
    <row r="200" spans="1:10" x14ac:dyDescent="0.2">
      <c r="A200" s="13" t="s">
        <v>59</v>
      </c>
      <c r="D200" s="2">
        <v>0</v>
      </c>
      <c r="F200" s="2">
        <v>0</v>
      </c>
      <c r="H200" s="2">
        <v>0</v>
      </c>
    </row>
    <row r="202" spans="1:10" x14ac:dyDescent="0.2">
      <c r="A202" s="13" t="s">
        <v>50</v>
      </c>
      <c r="D202" s="2">
        <f>D140</f>
        <v>160828.35999999999</v>
      </c>
      <c r="F202" s="2">
        <f>F140</f>
        <v>155137.5</v>
      </c>
      <c r="H202" s="2">
        <f>H140</f>
        <v>181758.14</v>
      </c>
    </row>
    <row r="204" spans="1:10" ht="15.75" thickBot="1" x14ac:dyDescent="0.25">
      <c r="A204" s="13" t="s">
        <v>47</v>
      </c>
      <c r="D204" s="25">
        <f>D200/D202-1</f>
        <v>-1</v>
      </c>
      <c r="F204" s="25">
        <f>F200/F202-1</f>
        <v>-1</v>
      </c>
      <c r="H204" s="25">
        <f>H200/H202-1</f>
        <v>-1</v>
      </c>
    </row>
    <row r="205" spans="1:10" ht="15.75" thickTop="1" x14ac:dyDescent="0.2"/>
    <row r="206" spans="1:10" ht="15.75" thickBot="1" x14ac:dyDescent="0.25">
      <c r="A206" s="13" t="s">
        <v>53</v>
      </c>
      <c r="D206" s="25"/>
      <c r="F206" s="25"/>
      <c r="H206" s="25"/>
    </row>
    <row r="207" spans="1:10" ht="15.75" thickTop="1" x14ac:dyDescent="0.2">
      <c r="A207" s="13"/>
    </row>
    <row r="208" spans="1:10" x14ac:dyDescent="0.2">
      <c r="A208" s="13" t="s">
        <v>63</v>
      </c>
      <c r="D208" s="2">
        <f>D146</f>
        <v>46166.075999999986</v>
      </c>
      <c r="F208" s="2">
        <f>D208</f>
        <v>46166.075999999986</v>
      </c>
      <c r="H208" s="2">
        <f>F208</f>
        <v>46166.075999999986</v>
      </c>
    </row>
    <row r="209" spans="1:8" x14ac:dyDescent="0.2">
      <c r="A209" s="13"/>
    </row>
    <row r="210" spans="1:8" ht="15.75" thickBot="1" x14ac:dyDescent="0.25">
      <c r="A210" s="13" t="s">
        <v>64</v>
      </c>
      <c r="D210" s="25"/>
      <c r="F210" s="25"/>
      <c r="H210" s="25"/>
    </row>
    <row r="211" spans="1:8" ht="15.75" thickTop="1" x14ac:dyDescent="0.2">
      <c r="A211" s="13"/>
    </row>
    <row r="212" spans="1:8" x14ac:dyDescent="0.2">
      <c r="A212" s="13"/>
    </row>
    <row r="213" spans="1:8" x14ac:dyDescent="0.2">
      <c r="A213" s="13" t="s">
        <v>61</v>
      </c>
      <c r="D213" s="2">
        <f>D148</f>
        <v>23083.037999999993</v>
      </c>
    </row>
    <row r="215" spans="1:8" x14ac:dyDescent="0.2">
      <c r="A215" s="13" t="s">
        <v>60</v>
      </c>
      <c r="D215" s="3">
        <f>D210</f>
        <v>0</v>
      </c>
      <c r="F215" s="3">
        <f>F210</f>
        <v>0</v>
      </c>
      <c r="H215" s="3">
        <f>H210</f>
        <v>0</v>
      </c>
    </row>
    <row r="217" spans="1:8" ht="15.75" thickBot="1" x14ac:dyDescent="0.25">
      <c r="A217" s="13" t="s">
        <v>62</v>
      </c>
      <c r="D217" s="25">
        <f>D213-D215</f>
        <v>23083.037999999993</v>
      </c>
      <c r="F217" s="25"/>
      <c r="H217" s="25"/>
    </row>
    <row r="218" spans="1:8" ht="15.75" thickTop="1" x14ac:dyDescent="0.2"/>
  </sheetData>
  <pageMargins left="0.9926697530864198" right="0.25141460905349794" top="0.75" bottom="1.4720588235294119" header="0.3" footer="0.3"/>
  <pageSetup paperSize="9" scale="71" fitToHeight="0" orientation="portrait" r:id="rId1"/>
  <headerFooter scaleWithDoc="0"/>
  <rowBreaks count="2" manualBreakCount="2">
    <brk id="63" max="16383" man="1"/>
    <brk id="1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Frey, Gabriele</dc:creator>
  <cp:lastModifiedBy>Bodenstein, Marko</cp:lastModifiedBy>
  <cp:lastPrinted>2020-06-16T12:30:23Z</cp:lastPrinted>
  <dcterms:created xsi:type="dcterms:W3CDTF">2015-09-15T13:42:48Z</dcterms:created>
  <dcterms:modified xsi:type="dcterms:W3CDTF">2020-06-17T14:23:13Z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I-Version">
    <vt:lpwstr>2</vt:lpwstr>
  </property>
  <property fmtid="{D5CDD505-2E9C-101B-9397-08002B2CF9AE}" pid="3" name="SV-Version">
    <vt:lpwstr>16.0207.1303N</vt:lpwstr>
  </property>
</Properties>
</file>